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U:\kwright folders\data\bids\20242025\Bank depository\RFP documents posted to website\"/>
    </mc:Choice>
  </mc:AlternateContent>
  <xr:revisionPtr revIDLastSave="0" documentId="8_{3E1A9F0A-B32D-425F-B4A1-99903685A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Ledger Collected" sheetId="2" r:id="rId2"/>
  </sheets>
  <definedNames>
    <definedName name="_xlnm.Print_Area" localSheetId="0">summary!$A$7:$N$71</definedName>
    <definedName name="_xlnm.Print_Titles" localSheetId="0">summary!$1:$6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20" i="2"/>
  <c r="D20" i="2"/>
  <c r="E20" i="2"/>
  <c r="F20" i="2"/>
  <c r="H20" i="2"/>
  <c r="I20" i="2"/>
  <c r="J20" i="2"/>
  <c r="K20" i="2"/>
  <c r="L20" i="2"/>
  <c r="M20" i="2"/>
  <c r="N20" i="2"/>
  <c r="N18" i="2"/>
  <c r="N17" i="2"/>
  <c r="N16" i="2"/>
  <c r="C63" i="1" l="1"/>
  <c r="D63" i="1"/>
  <c r="E63" i="1"/>
  <c r="F63" i="1"/>
  <c r="G63" i="1"/>
  <c r="H63" i="1"/>
  <c r="I63" i="1"/>
  <c r="J63" i="1"/>
  <c r="K63" i="1"/>
  <c r="L63" i="1"/>
  <c r="M63" i="1"/>
  <c r="B63" i="1"/>
  <c r="N33" i="1" l="1"/>
  <c r="N34" i="1"/>
  <c r="N36" i="1"/>
  <c r="N37" i="1"/>
  <c r="N12" i="2"/>
  <c r="M66" i="1" s="1"/>
  <c r="N21" i="2"/>
  <c r="N59" i="1"/>
  <c r="N58" i="1"/>
  <c r="N56" i="1"/>
  <c r="N55" i="1"/>
  <c r="N49" i="1"/>
  <c r="N48" i="1"/>
  <c r="N47" i="1"/>
  <c r="N46" i="1"/>
  <c r="N44" i="1"/>
  <c r="N43" i="1"/>
  <c r="N32" i="1"/>
  <c r="N26" i="1"/>
  <c r="N25" i="1"/>
  <c r="N24" i="1"/>
  <c r="N22" i="1"/>
  <c r="N21" i="1"/>
  <c r="N20" i="1"/>
  <c r="N14" i="1"/>
  <c r="N13" i="1"/>
  <c r="N11" i="1"/>
  <c r="N10" i="1"/>
  <c r="M21" i="2"/>
  <c r="L21" i="2"/>
  <c r="K21" i="2"/>
  <c r="J21" i="2"/>
  <c r="I21" i="2"/>
  <c r="C12" i="2"/>
  <c r="B66" i="1" s="1"/>
  <c r="D12" i="2"/>
  <c r="C66" i="1" s="1"/>
  <c r="E12" i="2"/>
  <c r="D66" i="1" s="1"/>
  <c r="F12" i="2"/>
  <c r="E66" i="1" s="1"/>
  <c r="G12" i="2"/>
  <c r="F66" i="1" s="1"/>
  <c r="H12" i="2"/>
  <c r="G66" i="1" s="1"/>
  <c r="I12" i="2"/>
  <c r="H66" i="1" s="1"/>
  <c r="J12" i="2"/>
  <c r="I66" i="1" s="1"/>
  <c r="K12" i="2"/>
  <c r="J66" i="1" s="1"/>
  <c r="L12" i="2"/>
  <c r="K66" i="1" s="1"/>
  <c r="M12" i="2"/>
  <c r="L66" i="1" s="1"/>
  <c r="D21" i="2" l="1"/>
  <c r="D25" i="2" s="1"/>
  <c r="C67" i="1" s="1"/>
  <c r="C68" i="1" s="1"/>
  <c r="N25" i="2"/>
  <c r="M67" i="1" s="1"/>
  <c r="M68" i="1" s="1"/>
  <c r="G21" i="2"/>
  <c r="G25" i="2" s="1"/>
  <c r="F67" i="1" s="1"/>
  <c r="F68" i="1" s="1"/>
  <c r="C21" i="2"/>
  <c r="C25" i="2" s="1"/>
  <c r="B67" i="1" s="1"/>
  <c r="B68" i="1" s="1"/>
  <c r="E21" i="2"/>
  <c r="E25" i="2" s="1"/>
  <c r="D67" i="1" s="1"/>
  <c r="D68" i="1" s="1"/>
  <c r="F21" i="2"/>
  <c r="F25" i="2" s="1"/>
  <c r="E67" i="1" s="1"/>
  <c r="E68" i="1" s="1"/>
  <c r="H21" i="2"/>
  <c r="H25" i="2" s="1"/>
  <c r="G67" i="1" s="1"/>
  <c r="G68" i="1" s="1"/>
  <c r="I25" i="2"/>
  <c r="H67" i="1" s="1"/>
  <c r="H68" i="1" s="1"/>
  <c r="J25" i="2"/>
  <c r="I67" i="1" s="1"/>
  <c r="I68" i="1" s="1"/>
  <c r="K25" i="2"/>
  <c r="J67" i="1" s="1"/>
  <c r="J68" i="1" s="1"/>
  <c r="L25" i="2"/>
  <c r="K67" i="1" s="1"/>
  <c r="K68" i="1" s="1"/>
  <c r="M25" i="2"/>
  <c r="L67" i="1" s="1"/>
  <c r="L68" i="1" s="1"/>
</calcChain>
</file>

<file path=xl/sharedStrings.xml><?xml version="1.0" encoding="utf-8"?>
<sst xmlns="http://schemas.openxmlformats.org/spreadsheetml/2006/main" count="79" uniqueCount="44">
  <si>
    <t>ACCOUNT NAME</t>
  </si>
  <si>
    <t>TOTAL</t>
  </si>
  <si>
    <t>BALANCE</t>
  </si>
  <si>
    <t>AVG DAILY LEDGER BALANCE</t>
  </si>
  <si>
    <t>LESS AVG DAILY FLOAT</t>
  </si>
  <si>
    <t>AVG DAILY COLLECTED BALANCE</t>
  </si>
  <si>
    <t xml:space="preserve">           CHECKS</t>
  </si>
  <si>
    <t xml:space="preserve">            TELLER DEPOSITS</t>
  </si>
  <si>
    <t>MONEY MARKET - INTEREST BEARING</t>
  </si>
  <si>
    <t>PAYROLL - INTEREST BEARING</t>
  </si>
  <si>
    <t>OPERATING - INTEREST BEARING</t>
  </si>
  <si>
    <t>STATE/LOCAL - INTEREST BEARING</t>
  </si>
  <si>
    <t>SELF INSURED DENTAL - INTEREST BEARING</t>
  </si>
  <si>
    <t xml:space="preserve">          TRANSFERS</t>
  </si>
  <si>
    <t xml:space="preserve">           TRANSFERS</t>
  </si>
  <si>
    <t xml:space="preserve">           ACH</t>
  </si>
  <si>
    <t xml:space="preserve">           TELLER DEPOSITS</t>
  </si>
  <si>
    <t xml:space="preserve">           REMOTE DEPOSITS</t>
  </si>
  <si>
    <t xml:space="preserve">          ACH</t>
  </si>
  <si>
    <t>MMA</t>
  </si>
  <si>
    <t>PAYROLL</t>
  </si>
  <si>
    <t>OPERATING</t>
  </si>
  <si>
    <t>SL</t>
  </si>
  <si>
    <t>SELF INSURED</t>
  </si>
  <si>
    <t>AVG DAILY FLOAT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</si>
  <si>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</si>
  <si>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</si>
  <si>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</si>
  <si>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</si>
  <si>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</si>
  <si>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</si>
  <si>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</si>
  <si>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</si>
  <si>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</si>
  <si>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</si>
  <si>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</si>
  <si>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</si>
  <si>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BANK ACTIVITY ANALYSIS</t>
  </si>
  <si>
    <t xml:space="preserve">          CHECKS</t>
  </si>
  <si>
    <t>REGION 17 EDUCATION SERVICE CENTER</t>
  </si>
  <si>
    <t>TOTAL BALANCES</t>
  </si>
  <si>
    <t>March 2024 - February 2025</t>
  </si>
  <si>
    <t>WITHDRAWALS</t>
  </si>
  <si>
    <t>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</si>
</sst>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7" fontId="0" fillId="0" borderId="2" xfId="0" applyNumberForma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37" fontId="4" fillId="0" borderId="0" xfId="0" applyNumberFormat="1" applyFont="1"/>
    <xf numFmtId="39" fontId="4" fillId="0" borderId="0" xfId="0" applyNumberFormat="1" applyFont="1"/>
    <xf numFmtId="39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1" fillId="0" borderId="0" xfId="0" applyFont="1"/>
    <xf numFmtId="3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43" fontId="0" fillId="0" borderId="0" xfId="1" applyFont="1"/>
    <xf numFmtId="43" fontId="4" fillId="0" borderId="0" xfId="1" applyFont="1"/>
    <xf numFmtId="0" fontId="5" fillId="0" borderId="1" xfId="0" applyFont="1" applyBorder="1"/>
    <xf numFmtId="0" fontId="6" fillId="0" borderId="0" xfId="0" applyFont="1"/>
    <xf numFmtId="17" fontId="6" fillId="0" borderId="0" xfId="0" applyNumberFormat="1" applyFont="1"/>
    <xf numFmtId="0" fontId="6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0</xdr:row>
      <xdr:rowOff>91440</xdr:rowOff>
    </xdr:from>
    <xdr:to>
      <xdr:col>0</xdr:col>
      <xdr:colOff>1844040</xdr:colOff>
      <xdr:row>4</xdr:row>
      <xdr:rowOff>0</xdr:rowOff>
    </xdr:to>
    <xdr:pic>
      <xdr:nvPicPr>
        <xdr:cNvPr id="1025" name="Picture 1" descr="reg17esc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" y="91440"/>
          <a:ext cx="1409700" cy="746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76"/>
  <sheetViews>
    <sheetView tabSelected="1" workbookViewId="0">
      <selection activeCell="B63" sqref="B63"/>
    </sheetView>
  </sheetViews>
  <sheetFormatPr defaultRowHeight="12.75" x14ac:dyDescent="0.2"/>
  <cols>
    <col min="1" max="1" width="33.140625" customWidth="1"/>
    <col min="2" max="2" width="12.85546875" bestFit="1" customWidth="1"/>
    <col min="3" max="6" width="10.85546875" bestFit="1" customWidth="1"/>
    <col min="7" max="7" width="11.7109375" bestFit="1" customWidth="1"/>
    <col min="8" max="12" width="10.85546875" bestFit="1" customWidth="1"/>
    <col min="13" max="13" width="12" style="25" bestFit="1" customWidth="1"/>
    <col min="14" max="14" width="10.42578125" customWidth="1"/>
    <col min="15" max="15" width="12.28515625" customWidth="1"/>
  </cols>
  <sheetData>
    <row r="2" spans="1:16" ht="15.75" x14ac:dyDescent="0.25">
      <c r="B2" s="4" t="s">
        <v>39</v>
      </c>
    </row>
    <row r="3" spans="1:16" ht="15.75" x14ac:dyDescent="0.25">
      <c r="B3" s="5" t="s">
        <v>37</v>
      </c>
    </row>
    <row r="4" spans="1:16" ht="15.75" x14ac:dyDescent="0.25">
      <c r="B4" s="5" t="s">
        <v>41</v>
      </c>
      <c r="C4" s="1"/>
    </row>
    <row r="5" spans="1:16" ht="13.5" thickBot="1" x14ac:dyDescent="0.25">
      <c r="A5" s="1"/>
      <c r="B5" s="1"/>
      <c r="C5" s="1"/>
    </row>
    <row r="6" spans="1:16" ht="13.5" thickBot="1" x14ac:dyDescent="0.25">
      <c r="A6" s="7" t="s">
        <v>0</v>
      </c>
      <c r="B6" s="6">
        <v>45352</v>
      </c>
      <c r="C6" s="6">
        <v>45383</v>
      </c>
      <c r="D6" s="6">
        <v>45413</v>
      </c>
      <c r="E6" s="6">
        <v>45444</v>
      </c>
      <c r="F6" s="6">
        <v>45474</v>
      </c>
      <c r="G6" s="6">
        <v>45505</v>
      </c>
      <c r="H6" s="6">
        <v>45536</v>
      </c>
      <c r="I6" s="6">
        <v>45566</v>
      </c>
      <c r="J6" s="6">
        <v>45597</v>
      </c>
      <c r="K6" s="6">
        <v>45627</v>
      </c>
      <c r="L6" s="6">
        <v>45658</v>
      </c>
      <c r="M6" s="6">
        <v>45689</v>
      </c>
      <c r="N6" s="3" t="s">
        <v>1</v>
      </c>
    </row>
    <row r="7" spans="1:16" ht="13.5" thickBo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6"/>
    </row>
    <row r="8" spans="1:16" ht="13.5" thickBot="1" x14ac:dyDescent="0.25">
      <c r="A8" s="24" t="s">
        <v>8</v>
      </c>
      <c r="B8" s="28"/>
      <c r="C8" s="18"/>
      <c r="D8" s="18"/>
      <c r="E8" s="18"/>
      <c r="F8" s="18"/>
      <c r="G8" s="18"/>
      <c r="H8" s="18"/>
      <c r="I8" s="18"/>
      <c r="J8" s="18"/>
      <c r="K8" s="18"/>
      <c r="L8" s="18"/>
      <c r="M8" s="21"/>
      <c r="N8" s="18"/>
    </row>
    <row r="9" spans="1:16" s="8" customFormat="1" ht="11.25" x14ac:dyDescent="0.2">
      <c r="A9" s="8" t="s">
        <v>42</v>
      </c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9"/>
      <c r="N9" s="10"/>
    </row>
    <row r="10" spans="1:16" s="8" customFormat="1" ht="11.25" x14ac:dyDescent="0.2">
      <c r="A10" s="8" t="s">
        <v>13</v>
      </c>
      <c r="B10" s="9">
        <v>1</v>
      </c>
      <c r="C10" s="9">
        <v>1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9">
        <v>1</v>
      </c>
      <c r="N10" s="10">
        <f>SUM(B10:M10)</f>
        <v>12</v>
      </c>
    </row>
    <row r="11" spans="1:16" s="8" customFormat="1" ht="11.25" x14ac:dyDescent="0.2">
      <c r="A11" s="8" t="s">
        <v>6</v>
      </c>
      <c r="B11" s="9">
        <v>0</v>
      </c>
      <c r="C11" s="9">
        <v>0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9">
        <v>0</v>
      </c>
      <c r="N11" s="10">
        <f>SUM(B11:M11)</f>
        <v>0</v>
      </c>
    </row>
    <row r="12" spans="1:16" s="8" customFormat="1" ht="11.25" x14ac:dyDescent="0.2">
      <c r="A12" s="8" t="s">
        <v>43</v>
      </c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10"/>
    </row>
    <row r="13" spans="1:16" s="8" customFormat="1" ht="11.25" x14ac:dyDescent="0.2">
      <c r="A13" s="8" t="s">
        <v>14</v>
      </c>
      <c r="B13" s="9">
        <v>0</v>
      </c>
      <c r="C13" s="9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">
        <v>0</v>
      </c>
      <c r="N13" s="10">
        <f>SUM(B13:M13)</f>
        <v>0</v>
      </c>
    </row>
    <row r="14" spans="1:16" s="8" customFormat="1" ht="11.25" x14ac:dyDescent="0.2">
      <c r="A14" s="8" t="s">
        <v>7</v>
      </c>
      <c r="B14" s="9">
        <v>0</v>
      </c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9">
        <v>0</v>
      </c>
      <c r="N14" s="10">
        <f>SUM(B14:M14)</f>
        <v>0</v>
      </c>
    </row>
    <row r="15" spans="1:16" s="8" customFormat="1" ht="11.25" x14ac:dyDescent="0.2">
      <c r="A15" s="8" t="s">
        <v>2</v>
      </c>
      <c r="B15" s="11">
        <v>303178.11</v>
      </c>
      <c r="C15" s="11">
        <v>290264.59999999998</v>
      </c>
      <c r="D15" s="12">
        <v>277686</v>
      </c>
      <c r="E15" s="12">
        <v>265288.15000000002</v>
      </c>
      <c r="F15" s="12">
        <v>253046.21</v>
      </c>
      <c r="G15" s="12">
        <v>243512.37</v>
      </c>
      <c r="H15" s="12">
        <v>230256.65</v>
      </c>
      <c r="I15" s="12">
        <v>230693.77</v>
      </c>
      <c r="J15" s="12">
        <v>230996.89</v>
      </c>
      <c r="K15" s="12">
        <v>231181.1</v>
      </c>
      <c r="L15" s="12">
        <v>230721.66</v>
      </c>
      <c r="M15" s="11">
        <v>229850.16</v>
      </c>
      <c r="N15" s="12"/>
      <c r="O15" s="12"/>
      <c r="P15" s="12"/>
    </row>
    <row r="16" spans="1:16" s="8" customFormat="1" ht="11.25" x14ac:dyDescent="0.2"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1"/>
      <c r="N16" s="12"/>
      <c r="O16" s="12"/>
      <c r="P16" s="12"/>
    </row>
    <row r="17" spans="1:17" ht="13.5" thickBot="1" x14ac:dyDescent="0.25">
      <c r="B17" s="29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29"/>
      <c r="N17" s="18"/>
    </row>
    <row r="18" spans="1:17" ht="13.5" thickBot="1" x14ac:dyDescent="0.25">
      <c r="A18" s="24" t="s">
        <v>9</v>
      </c>
      <c r="B18" s="29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29"/>
      <c r="N18" s="18"/>
    </row>
    <row r="19" spans="1:17" s="8" customFormat="1" ht="11.25" x14ac:dyDescent="0.2">
      <c r="A19" s="8" t="s">
        <v>42</v>
      </c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9"/>
      <c r="N19" s="10"/>
    </row>
    <row r="20" spans="1:17" s="8" customFormat="1" ht="11.25" x14ac:dyDescent="0.2">
      <c r="A20" s="8" t="s">
        <v>13</v>
      </c>
      <c r="B20" s="9">
        <v>0</v>
      </c>
      <c r="C20" s="9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9">
        <v>0</v>
      </c>
      <c r="N20" s="10">
        <f t="shared" ref="N20:N22" si="0">SUM(B20:M20)</f>
        <v>0</v>
      </c>
    </row>
    <row r="21" spans="1:17" s="8" customFormat="1" ht="11.25" x14ac:dyDescent="0.2">
      <c r="A21" s="8" t="s">
        <v>15</v>
      </c>
      <c r="B21" s="9">
        <v>12</v>
      </c>
      <c r="C21" s="9">
        <v>11</v>
      </c>
      <c r="D21" s="10">
        <v>11</v>
      </c>
      <c r="E21" s="10">
        <v>14</v>
      </c>
      <c r="F21" s="10">
        <v>11</v>
      </c>
      <c r="G21" s="10">
        <v>11</v>
      </c>
      <c r="H21" s="10">
        <v>11</v>
      </c>
      <c r="I21" s="10">
        <v>11</v>
      </c>
      <c r="J21" s="10">
        <v>11</v>
      </c>
      <c r="K21" s="10">
        <v>12</v>
      </c>
      <c r="L21" s="10">
        <v>12</v>
      </c>
      <c r="M21" s="9">
        <v>11</v>
      </c>
      <c r="N21" s="10">
        <f t="shared" si="0"/>
        <v>138</v>
      </c>
    </row>
    <row r="22" spans="1:17" s="8" customFormat="1" ht="11.25" x14ac:dyDescent="0.2">
      <c r="A22" s="8" t="s">
        <v>6</v>
      </c>
      <c r="B22" s="9">
        <v>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10">
        <f t="shared" si="0"/>
        <v>0</v>
      </c>
    </row>
    <row r="23" spans="1:17" s="8" customFormat="1" ht="11.25" x14ac:dyDescent="0.2">
      <c r="A23" s="8" t="s">
        <v>43</v>
      </c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10"/>
    </row>
    <row r="24" spans="1:17" s="8" customFormat="1" ht="11.25" x14ac:dyDescent="0.2">
      <c r="A24" s="8" t="s">
        <v>14</v>
      </c>
      <c r="B24" s="9">
        <v>4</v>
      </c>
      <c r="C24" s="9">
        <v>3</v>
      </c>
      <c r="D24" s="10">
        <v>3</v>
      </c>
      <c r="E24" s="10">
        <v>6</v>
      </c>
      <c r="F24" s="10">
        <v>3</v>
      </c>
      <c r="G24" s="10">
        <v>3</v>
      </c>
      <c r="H24" s="10">
        <v>3</v>
      </c>
      <c r="I24" s="10">
        <v>3</v>
      </c>
      <c r="J24" s="10">
        <v>3</v>
      </c>
      <c r="K24" s="10">
        <v>3</v>
      </c>
      <c r="L24" s="10">
        <v>3</v>
      </c>
      <c r="M24" s="9">
        <v>3</v>
      </c>
      <c r="N24" s="10">
        <f t="shared" ref="N24:N26" si="1">SUM(B24:M24)</f>
        <v>40</v>
      </c>
    </row>
    <row r="25" spans="1:17" s="8" customFormat="1" ht="11.25" x14ac:dyDescent="0.2">
      <c r="A25" s="8" t="s">
        <v>15</v>
      </c>
      <c r="B25" s="9">
        <v>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1"/>
        <v>1</v>
      </c>
    </row>
    <row r="26" spans="1:17" s="8" customFormat="1" ht="11.25" x14ac:dyDescent="0.2">
      <c r="A26" s="8" t="s">
        <v>17</v>
      </c>
      <c r="B26" s="9">
        <v>0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9">
        <v>0</v>
      </c>
      <c r="N26" s="10">
        <f t="shared" si="1"/>
        <v>0</v>
      </c>
    </row>
    <row r="27" spans="1:17" s="8" customFormat="1" ht="11.25" x14ac:dyDescent="0.2">
      <c r="A27" s="12" t="s">
        <v>2</v>
      </c>
      <c r="B27" s="11">
        <v>5273.56</v>
      </c>
      <c r="C27" s="11">
        <v>6175.58</v>
      </c>
      <c r="D27" s="12">
        <v>5278.87</v>
      </c>
      <c r="E27" s="12">
        <v>6059.09</v>
      </c>
      <c r="F27" s="12">
        <v>5988.01</v>
      </c>
      <c r="G27" s="12">
        <v>5662.95</v>
      </c>
      <c r="H27" s="12">
        <v>5560.36</v>
      </c>
      <c r="I27" s="12">
        <v>5749.64</v>
      </c>
      <c r="J27" s="12">
        <v>5233.29</v>
      </c>
      <c r="K27" s="12">
        <v>5225.2</v>
      </c>
      <c r="L27" s="12">
        <v>4569.3500000000004</v>
      </c>
      <c r="M27" s="11">
        <v>5383.03</v>
      </c>
      <c r="N27" s="12"/>
      <c r="O27" s="12"/>
      <c r="P27" s="12"/>
      <c r="Q27" s="12"/>
    </row>
    <row r="28" spans="1:17" s="8" customFormat="1" ht="11.25" x14ac:dyDescent="0.2">
      <c r="A28" s="12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1"/>
      <c r="N28" s="12"/>
      <c r="O28" s="12"/>
      <c r="P28" s="12"/>
      <c r="Q28" s="12"/>
    </row>
    <row r="29" spans="1:17" ht="13.5" thickBot="1" x14ac:dyDescent="0.25">
      <c r="B29" s="29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29"/>
      <c r="N29" s="18"/>
    </row>
    <row r="30" spans="1:17" ht="13.5" thickBot="1" x14ac:dyDescent="0.25">
      <c r="A30" s="24" t="s">
        <v>10</v>
      </c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29"/>
      <c r="N30" s="18"/>
    </row>
    <row r="31" spans="1:17" s="8" customFormat="1" ht="11.25" x14ac:dyDescent="0.2">
      <c r="A31" s="8" t="s">
        <v>42</v>
      </c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9"/>
      <c r="N31" s="10"/>
      <c r="O31" s="10"/>
    </row>
    <row r="32" spans="1:17" s="8" customFormat="1" ht="11.25" x14ac:dyDescent="0.2">
      <c r="A32" s="8" t="s">
        <v>13</v>
      </c>
      <c r="B32" s="9">
        <v>1</v>
      </c>
      <c r="C32" s="9">
        <v>6</v>
      </c>
      <c r="D32" s="10">
        <v>3</v>
      </c>
      <c r="E32" s="10">
        <v>2</v>
      </c>
      <c r="F32" s="10">
        <v>2</v>
      </c>
      <c r="G32" s="10">
        <v>3</v>
      </c>
      <c r="H32" s="10">
        <v>3</v>
      </c>
      <c r="I32" s="10">
        <v>8</v>
      </c>
      <c r="J32" s="10">
        <v>2</v>
      </c>
      <c r="K32" s="10">
        <v>1</v>
      </c>
      <c r="L32" s="10">
        <v>3</v>
      </c>
      <c r="M32" s="9">
        <v>1</v>
      </c>
      <c r="N32" s="10">
        <f>SUM(B32:M32)</f>
        <v>35</v>
      </c>
    </row>
    <row r="33" spans="1:22" s="8" customFormat="1" ht="11.25" x14ac:dyDescent="0.2">
      <c r="A33" s="8" t="s">
        <v>18</v>
      </c>
      <c r="B33" s="9">
        <v>0</v>
      </c>
      <c r="C33" s="9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10">
        <f t="shared" ref="N33:N37" si="2">SUM(B33:M33)</f>
        <v>0</v>
      </c>
    </row>
    <row r="34" spans="1:22" s="8" customFormat="1" ht="11.25" x14ac:dyDescent="0.2">
      <c r="A34" s="8" t="s">
        <v>38</v>
      </c>
      <c r="B34" s="9">
        <v>82</v>
      </c>
      <c r="C34" s="9">
        <v>81</v>
      </c>
      <c r="D34" s="10">
        <v>104</v>
      </c>
      <c r="E34" s="10">
        <v>86</v>
      </c>
      <c r="F34" s="10">
        <v>106</v>
      </c>
      <c r="G34" s="10">
        <v>92</v>
      </c>
      <c r="H34" s="10">
        <v>107</v>
      </c>
      <c r="I34" s="10">
        <v>89</v>
      </c>
      <c r="J34" s="10">
        <v>83</v>
      </c>
      <c r="K34" s="10">
        <v>67</v>
      </c>
      <c r="L34" s="10">
        <v>52</v>
      </c>
      <c r="M34" s="9">
        <v>61</v>
      </c>
      <c r="N34" s="10">
        <f t="shared" si="2"/>
        <v>1010</v>
      </c>
    </row>
    <row r="35" spans="1:22" s="8" customFormat="1" ht="11.25" x14ac:dyDescent="0.2">
      <c r="A35" s="8" t="s">
        <v>43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9"/>
      <c r="N35" s="10"/>
      <c r="O35" s="10"/>
    </row>
    <row r="36" spans="1:22" s="8" customFormat="1" ht="11.25" x14ac:dyDescent="0.2">
      <c r="A36" s="8" t="s">
        <v>14</v>
      </c>
      <c r="B36" s="9">
        <v>6</v>
      </c>
      <c r="C36" s="9">
        <v>6</v>
      </c>
      <c r="D36" s="10">
        <v>9</v>
      </c>
      <c r="E36" s="10">
        <v>5</v>
      </c>
      <c r="F36" s="10">
        <v>7</v>
      </c>
      <c r="G36" s="10">
        <v>4</v>
      </c>
      <c r="H36" s="10">
        <v>6</v>
      </c>
      <c r="I36" s="10">
        <v>9</v>
      </c>
      <c r="J36" s="10">
        <v>5</v>
      </c>
      <c r="K36" s="10">
        <v>5</v>
      </c>
      <c r="L36" s="10">
        <v>7</v>
      </c>
      <c r="M36" s="9">
        <v>7</v>
      </c>
      <c r="N36" s="10">
        <f t="shared" si="2"/>
        <v>76</v>
      </c>
    </row>
    <row r="37" spans="1:22" s="8" customFormat="1" ht="11.25" x14ac:dyDescent="0.2">
      <c r="A37" s="8" t="s">
        <v>16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0">
        <f t="shared" si="2"/>
        <v>0</v>
      </c>
    </row>
    <row r="38" spans="1:22" s="8" customFormat="1" ht="11.25" x14ac:dyDescent="0.2">
      <c r="A38" s="12" t="s">
        <v>2</v>
      </c>
      <c r="B38" s="11">
        <v>152917.94</v>
      </c>
      <c r="C38" s="11">
        <v>86227.95</v>
      </c>
      <c r="D38" s="12">
        <v>116700.47</v>
      </c>
      <c r="E38" s="12">
        <v>78217.13</v>
      </c>
      <c r="F38" s="12">
        <v>71870.149999999994</v>
      </c>
      <c r="G38" s="12">
        <v>51974.18</v>
      </c>
      <c r="H38" s="12">
        <v>553012.54</v>
      </c>
      <c r="I38" s="12">
        <v>122933.73</v>
      </c>
      <c r="J38" s="12">
        <v>390944.47</v>
      </c>
      <c r="K38" s="12">
        <v>32651.84</v>
      </c>
      <c r="L38" s="12">
        <v>62195.040000000001</v>
      </c>
      <c r="M38" s="11">
        <v>53571.21</v>
      </c>
      <c r="N38" s="12"/>
      <c r="O38" s="12"/>
      <c r="P38" s="12"/>
      <c r="Q38" s="12"/>
      <c r="R38" s="12"/>
      <c r="S38" s="12"/>
      <c r="T38" s="12"/>
      <c r="U38" s="12"/>
      <c r="V38" s="12"/>
    </row>
    <row r="39" spans="1:22" s="8" customFormat="1" ht="11.25" x14ac:dyDescent="0.2">
      <c r="A39" s="12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1"/>
      <c r="N39" s="12"/>
      <c r="O39" s="12"/>
      <c r="P39" s="12"/>
      <c r="Q39" s="12"/>
      <c r="R39" s="12"/>
      <c r="S39" s="12"/>
      <c r="T39" s="12"/>
      <c r="U39" s="12"/>
      <c r="V39" s="12"/>
    </row>
    <row r="40" spans="1:22" s="8" customFormat="1" ht="12" thickBot="1" x14ac:dyDescent="0.25"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9"/>
    </row>
    <row r="41" spans="1:22" ht="13.5" thickBot="1" x14ac:dyDescent="0.25">
      <c r="A41" s="24" t="s">
        <v>11</v>
      </c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29"/>
      <c r="N41" s="18"/>
    </row>
    <row r="42" spans="1:22" s="8" customFormat="1" ht="11.25" x14ac:dyDescent="0.2">
      <c r="A42" s="8" t="s">
        <v>42</v>
      </c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9"/>
      <c r="N42" s="10"/>
    </row>
    <row r="43" spans="1:22" s="8" customFormat="1" ht="11.25" x14ac:dyDescent="0.2">
      <c r="A43" s="8" t="s">
        <v>13</v>
      </c>
      <c r="B43" s="9">
        <v>9</v>
      </c>
      <c r="C43" s="9">
        <v>8</v>
      </c>
      <c r="D43" s="10">
        <v>11</v>
      </c>
      <c r="E43" s="10">
        <v>10</v>
      </c>
      <c r="F43" s="10">
        <v>9</v>
      </c>
      <c r="G43" s="10">
        <v>7</v>
      </c>
      <c r="H43" s="10">
        <v>8</v>
      </c>
      <c r="I43" s="10">
        <v>11</v>
      </c>
      <c r="J43" s="10">
        <v>7</v>
      </c>
      <c r="K43" s="10">
        <v>7</v>
      </c>
      <c r="L43" s="10">
        <v>9</v>
      </c>
      <c r="M43" s="9">
        <v>9</v>
      </c>
      <c r="N43" s="10">
        <f t="shared" ref="N43:N44" si="3">SUM(B43:M43)</f>
        <v>105</v>
      </c>
    </row>
    <row r="44" spans="1:22" s="8" customFormat="1" ht="11.25" x14ac:dyDescent="0.2">
      <c r="A44" s="8" t="s">
        <v>18</v>
      </c>
      <c r="B44" s="9">
        <v>4</v>
      </c>
      <c r="C44" s="9">
        <v>4</v>
      </c>
      <c r="D44" s="10">
        <v>5</v>
      </c>
      <c r="E44" s="10">
        <v>2</v>
      </c>
      <c r="F44" s="10">
        <v>4</v>
      </c>
      <c r="G44" s="10">
        <v>4</v>
      </c>
      <c r="H44" s="10">
        <v>3</v>
      </c>
      <c r="I44" s="10">
        <v>5</v>
      </c>
      <c r="J44" s="10">
        <v>4</v>
      </c>
      <c r="K44" s="10">
        <v>3</v>
      </c>
      <c r="L44" s="10">
        <v>5</v>
      </c>
      <c r="M44" s="9">
        <v>4</v>
      </c>
      <c r="N44" s="10">
        <f t="shared" si="3"/>
        <v>47</v>
      </c>
    </row>
    <row r="45" spans="1:22" s="8" customFormat="1" ht="11.25" x14ac:dyDescent="0.2">
      <c r="A45" s="8" t="s">
        <v>43</v>
      </c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9"/>
      <c r="N45" s="10"/>
    </row>
    <row r="46" spans="1:22" s="8" customFormat="1" ht="11.25" x14ac:dyDescent="0.2">
      <c r="A46" s="8" t="s">
        <v>14</v>
      </c>
      <c r="B46" s="9">
        <v>3</v>
      </c>
      <c r="C46" s="9">
        <v>7</v>
      </c>
      <c r="D46" s="10">
        <v>3</v>
      </c>
      <c r="E46" s="10">
        <v>3</v>
      </c>
      <c r="F46" s="10">
        <v>3</v>
      </c>
      <c r="G46" s="10">
        <v>3</v>
      </c>
      <c r="H46" s="10">
        <v>3</v>
      </c>
      <c r="I46" s="10">
        <v>3</v>
      </c>
      <c r="J46" s="10">
        <v>3</v>
      </c>
      <c r="K46" s="10">
        <v>4</v>
      </c>
      <c r="L46" s="10">
        <v>4</v>
      </c>
      <c r="M46" s="9">
        <v>3</v>
      </c>
      <c r="N46" s="10">
        <f t="shared" ref="N46:N49" si="4">SUM(B46:M46)</f>
        <v>42</v>
      </c>
    </row>
    <row r="47" spans="1:22" s="8" customFormat="1" ht="11.25" x14ac:dyDescent="0.2">
      <c r="A47" s="8" t="s">
        <v>16</v>
      </c>
      <c r="B47" s="9">
        <v>1</v>
      </c>
      <c r="C47" s="9">
        <v>1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0">
        <v>3</v>
      </c>
      <c r="J47" s="10">
        <v>1</v>
      </c>
      <c r="K47" s="10">
        <v>2</v>
      </c>
      <c r="L47" s="10">
        <v>1</v>
      </c>
      <c r="M47" s="9">
        <v>1</v>
      </c>
      <c r="N47" s="10">
        <f t="shared" si="4"/>
        <v>15</v>
      </c>
    </row>
    <row r="48" spans="1:22" s="8" customFormat="1" ht="11.25" x14ac:dyDescent="0.2">
      <c r="A48" s="8" t="s">
        <v>17</v>
      </c>
      <c r="B48" s="9">
        <v>4</v>
      </c>
      <c r="C48" s="9">
        <v>7</v>
      </c>
      <c r="D48" s="10">
        <v>5</v>
      </c>
      <c r="E48" s="10">
        <v>6</v>
      </c>
      <c r="F48" s="10">
        <v>5</v>
      </c>
      <c r="G48" s="10">
        <v>4</v>
      </c>
      <c r="H48" s="10">
        <v>3</v>
      </c>
      <c r="I48" s="10">
        <v>7</v>
      </c>
      <c r="J48" s="10">
        <v>4</v>
      </c>
      <c r="K48" s="10">
        <v>3</v>
      </c>
      <c r="L48" s="10">
        <v>5</v>
      </c>
      <c r="M48" s="9">
        <v>4</v>
      </c>
      <c r="N48" s="10">
        <f t="shared" si="4"/>
        <v>57</v>
      </c>
    </row>
    <row r="49" spans="1:27" s="8" customFormat="1" ht="11.25" x14ac:dyDescent="0.2">
      <c r="A49" s="8" t="s">
        <v>15</v>
      </c>
      <c r="B49" s="9">
        <v>79</v>
      </c>
      <c r="C49" s="9">
        <v>47</v>
      </c>
      <c r="D49" s="10">
        <v>51</v>
      </c>
      <c r="E49" s="10">
        <v>47</v>
      </c>
      <c r="F49" s="10">
        <v>76</v>
      </c>
      <c r="G49" s="10">
        <v>56</v>
      </c>
      <c r="H49" s="10">
        <v>50</v>
      </c>
      <c r="I49" s="10">
        <v>44</v>
      </c>
      <c r="J49" s="10">
        <v>53</v>
      </c>
      <c r="K49" s="10">
        <v>9</v>
      </c>
      <c r="L49" s="10">
        <v>48</v>
      </c>
      <c r="M49" s="9">
        <v>76</v>
      </c>
      <c r="N49" s="10">
        <f t="shared" si="4"/>
        <v>636</v>
      </c>
    </row>
    <row r="50" spans="1:27" s="8" customFormat="1" ht="11.25" x14ac:dyDescent="0.2">
      <c r="A50" s="13" t="s">
        <v>2</v>
      </c>
      <c r="B50" s="11">
        <v>24532243.199999999</v>
      </c>
      <c r="C50" s="11">
        <v>24833395.010000002</v>
      </c>
      <c r="D50" s="12">
        <v>25146084.350000001</v>
      </c>
      <c r="E50" s="12">
        <v>26100642.760000002</v>
      </c>
      <c r="F50" s="12">
        <v>26494115.41</v>
      </c>
      <c r="G50" s="12">
        <v>26411085.859999999</v>
      </c>
      <c r="H50" s="12">
        <v>26312975.809999999</v>
      </c>
      <c r="I50" s="12">
        <v>28252852.629999999</v>
      </c>
      <c r="J50" s="12">
        <v>28651353.43</v>
      </c>
      <c r="K50" s="12">
        <v>28489660.59</v>
      </c>
      <c r="L50" s="12">
        <v>29598279.77</v>
      </c>
      <c r="M50" s="11">
        <v>28806428.489999998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s="8" customFormat="1" ht="11.25" x14ac:dyDescent="0.2">
      <c r="A51" s="13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1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s="8" customFormat="1" ht="12" thickBot="1" x14ac:dyDescent="0.25"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9"/>
    </row>
    <row r="53" spans="1:27" ht="13.5" thickBot="1" x14ac:dyDescent="0.25">
      <c r="A53" s="24" t="s">
        <v>12</v>
      </c>
      <c r="B53" s="29"/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29"/>
      <c r="N53" s="18"/>
    </row>
    <row r="54" spans="1:27" s="8" customFormat="1" ht="11.25" x14ac:dyDescent="0.2">
      <c r="A54" s="8" t="s">
        <v>42</v>
      </c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9"/>
      <c r="N54" s="10"/>
    </row>
    <row r="55" spans="1:27" s="8" customFormat="1" ht="11.25" x14ac:dyDescent="0.2">
      <c r="A55" s="8" t="s">
        <v>18</v>
      </c>
      <c r="B55" s="9">
        <v>1</v>
      </c>
      <c r="C55" s="9">
        <v>1</v>
      </c>
      <c r="D55" s="10">
        <v>1</v>
      </c>
      <c r="E55" s="10">
        <v>1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0">
        <v>1</v>
      </c>
      <c r="M55" s="9">
        <v>1</v>
      </c>
      <c r="N55" s="10">
        <f>SUM(B55:M55)</f>
        <v>12</v>
      </c>
    </row>
    <row r="56" spans="1:27" s="8" customFormat="1" ht="11.25" x14ac:dyDescent="0.2">
      <c r="A56" s="8" t="s">
        <v>13</v>
      </c>
      <c r="B56" s="9">
        <v>21</v>
      </c>
      <c r="C56" s="9">
        <v>22</v>
      </c>
      <c r="D56" s="10">
        <v>22</v>
      </c>
      <c r="E56" s="10">
        <v>19</v>
      </c>
      <c r="F56" s="10">
        <v>23</v>
      </c>
      <c r="G56" s="10">
        <v>22</v>
      </c>
      <c r="H56" s="10">
        <v>20</v>
      </c>
      <c r="I56" s="10">
        <v>22</v>
      </c>
      <c r="J56" s="10">
        <v>19</v>
      </c>
      <c r="K56" s="10">
        <v>21</v>
      </c>
      <c r="L56" s="10">
        <v>21</v>
      </c>
      <c r="M56" s="9">
        <v>19</v>
      </c>
      <c r="N56" s="10">
        <f>SUM(B56:M56)</f>
        <v>251</v>
      </c>
    </row>
    <row r="57" spans="1:27" s="8" customFormat="1" ht="11.25" x14ac:dyDescent="0.2">
      <c r="A57" s="8" t="s">
        <v>43</v>
      </c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9"/>
      <c r="N57" s="10"/>
    </row>
    <row r="58" spans="1:27" s="8" customFormat="1" ht="11.25" x14ac:dyDescent="0.2">
      <c r="A58" s="8" t="s">
        <v>17</v>
      </c>
      <c r="B58" s="9">
        <v>0</v>
      </c>
      <c r="C58" s="9">
        <v>0</v>
      </c>
      <c r="D58" s="10">
        <v>0</v>
      </c>
      <c r="E58" s="10">
        <v>0</v>
      </c>
      <c r="F58" s="10">
        <v>1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9">
        <v>0</v>
      </c>
      <c r="N58" s="10">
        <f>SUM(B58:M58)</f>
        <v>1</v>
      </c>
    </row>
    <row r="59" spans="1:27" s="8" customFormat="1" ht="11.25" x14ac:dyDescent="0.2">
      <c r="A59" s="8" t="s">
        <v>15</v>
      </c>
      <c r="B59" s="9">
        <v>9</v>
      </c>
      <c r="C59" s="9">
        <v>11</v>
      </c>
      <c r="D59" s="10">
        <v>10</v>
      </c>
      <c r="E59" s="10">
        <v>7</v>
      </c>
      <c r="F59" s="10">
        <v>13</v>
      </c>
      <c r="G59" s="10">
        <v>10</v>
      </c>
      <c r="H59" s="10">
        <v>10</v>
      </c>
      <c r="I59" s="10">
        <v>10</v>
      </c>
      <c r="J59" s="10">
        <v>10</v>
      </c>
      <c r="K59" s="10">
        <v>10</v>
      </c>
      <c r="L59" s="10">
        <v>10</v>
      </c>
      <c r="M59" s="9">
        <v>10</v>
      </c>
      <c r="N59" s="10">
        <f>SUM(B59:M59)</f>
        <v>120</v>
      </c>
    </row>
    <row r="60" spans="1:27" s="8" customFormat="1" ht="11.25" x14ac:dyDescent="0.2">
      <c r="A60" s="12" t="s">
        <v>2</v>
      </c>
      <c r="B60" s="11">
        <v>600798.73</v>
      </c>
      <c r="C60" s="11">
        <v>614998.35</v>
      </c>
      <c r="D60" s="12">
        <v>600553.16</v>
      </c>
      <c r="E60" s="12">
        <v>578275.25</v>
      </c>
      <c r="F60" s="12">
        <v>599513.97</v>
      </c>
      <c r="G60" s="12">
        <v>595023.56999999995</v>
      </c>
      <c r="H60" s="12">
        <v>584835.48</v>
      </c>
      <c r="I60" s="12">
        <v>568386.56999999995</v>
      </c>
      <c r="J60" s="12">
        <v>569719.02</v>
      </c>
      <c r="K60" s="12">
        <v>582946.48</v>
      </c>
      <c r="L60" s="12">
        <v>589608.6</v>
      </c>
      <c r="M60" s="11">
        <v>593630.06999999995</v>
      </c>
      <c r="N60" s="12"/>
      <c r="O60" s="12"/>
      <c r="P60" s="12"/>
      <c r="Q60" s="12"/>
      <c r="R60" s="12"/>
      <c r="S60" s="12"/>
    </row>
    <row r="61" spans="1:27" s="8" customFormat="1" ht="11.25" x14ac:dyDescent="0.2">
      <c r="A61" s="12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1"/>
      <c r="N61" s="12"/>
      <c r="O61" s="12"/>
      <c r="P61" s="12"/>
      <c r="Q61" s="12"/>
      <c r="R61" s="12"/>
      <c r="S61" s="12"/>
    </row>
    <row r="62" spans="1:27" s="8" customFormat="1" ht="11.25" x14ac:dyDescent="0.2">
      <c r="A62" s="12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1"/>
      <c r="N62" s="12"/>
      <c r="O62" s="12"/>
      <c r="P62" s="12"/>
      <c r="Q62" s="12"/>
      <c r="R62" s="12"/>
      <c r="S62" s="12"/>
    </row>
    <row r="63" spans="1:27" s="8" customFormat="1" ht="11.25" x14ac:dyDescent="0.2">
      <c r="A63" s="32" t="s">
        <v>40</v>
      </c>
      <c r="B63" s="31">
        <f>B60+B50+B38+B27+B15</f>
        <v>25594411.539999999</v>
      </c>
      <c r="C63" s="31">
        <f t="shared" ref="C63:M63" si="5">C60+C50+C38+C27+C15</f>
        <v>25831061.490000002</v>
      </c>
      <c r="D63" s="31">
        <f t="shared" si="5"/>
        <v>26146302.850000001</v>
      </c>
      <c r="E63" s="31">
        <f t="shared" si="5"/>
        <v>27028482.379999999</v>
      </c>
      <c r="F63" s="31">
        <f t="shared" si="5"/>
        <v>27424533.75</v>
      </c>
      <c r="G63" s="31">
        <f t="shared" si="5"/>
        <v>27307258.93</v>
      </c>
      <c r="H63" s="31">
        <f t="shared" si="5"/>
        <v>27686640.839999996</v>
      </c>
      <c r="I63" s="31">
        <f t="shared" si="5"/>
        <v>29180616.34</v>
      </c>
      <c r="J63" s="31">
        <f t="shared" si="5"/>
        <v>29848247.099999998</v>
      </c>
      <c r="K63" s="31">
        <f t="shared" si="5"/>
        <v>29341665.210000001</v>
      </c>
      <c r="L63" s="31">
        <f t="shared" si="5"/>
        <v>30485374.420000002</v>
      </c>
      <c r="M63" s="31">
        <f t="shared" si="5"/>
        <v>29688862.960000001</v>
      </c>
      <c r="N63" s="12"/>
      <c r="O63" s="12"/>
      <c r="P63" s="12"/>
      <c r="Q63" s="12"/>
      <c r="R63" s="12"/>
      <c r="S63" s="12"/>
    </row>
    <row r="64" spans="1:27" s="8" customFormat="1" ht="11.25" x14ac:dyDescent="0.2">
      <c r="A64" s="12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1"/>
      <c r="N64" s="12"/>
      <c r="O64" s="12"/>
      <c r="P64" s="12"/>
      <c r="Q64" s="12"/>
      <c r="R64" s="12"/>
      <c r="S64" s="12"/>
    </row>
    <row r="65" spans="1:19" s="8" customFormat="1" ht="11.25" x14ac:dyDescent="0.2">
      <c r="A65" s="12"/>
      <c r="B65" s="11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1"/>
      <c r="N65" s="12"/>
      <c r="O65" s="12"/>
      <c r="P65" s="12"/>
      <c r="Q65" s="12"/>
      <c r="R65" s="12"/>
      <c r="S65" s="12"/>
    </row>
    <row r="66" spans="1:19" s="8" customFormat="1" ht="11.25" x14ac:dyDescent="0.2">
      <c r="A66" s="8" t="s">
        <v>3</v>
      </c>
      <c r="B66" s="11">
        <f>'Ledger Collected'!C12</f>
        <v>26079286.109999999</v>
      </c>
      <c r="C66" s="11">
        <f>'Ledger Collected'!D12</f>
        <v>26171627.469999999</v>
      </c>
      <c r="D66" s="11">
        <f>'Ledger Collected'!E12</f>
        <v>26504033.509999998</v>
      </c>
      <c r="E66" s="11">
        <f>'Ledger Collected'!F12</f>
        <v>27063562.93</v>
      </c>
      <c r="F66" s="11">
        <f>'Ledger Collected'!G12</f>
        <v>27669011.969999999</v>
      </c>
      <c r="G66" s="11">
        <f>'Ledger Collected'!H12</f>
        <v>27708383.349999998</v>
      </c>
      <c r="H66" s="11">
        <f>'Ledger Collected'!I12</f>
        <v>27513710.02</v>
      </c>
      <c r="I66" s="11">
        <f>'Ledger Collected'!J12</f>
        <v>28120577.629999999</v>
      </c>
      <c r="J66" s="11">
        <f>'Ledger Collected'!K12</f>
        <v>29747178.210000001</v>
      </c>
      <c r="K66" s="11">
        <f>'Ledger Collected'!L12</f>
        <v>29519036.170000002</v>
      </c>
      <c r="L66" s="11">
        <f>'Ledger Collected'!M12</f>
        <v>30274370.029999997</v>
      </c>
      <c r="M66" s="11">
        <f>'Ledger Collected'!N12</f>
        <v>30773409.830000002</v>
      </c>
      <c r="N66" s="12"/>
      <c r="O66" s="12"/>
      <c r="P66" s="12"/>
      <c r="Q66" s="12"/>
      <c r="R66" s="12"/>
      <c r="S66" s="12"/>
    </row>
    <row r="67" spans="1:19" s="14" customFormat="1" ht="11.25" x14ac:dyDescent="0.2">
      <c r="A67" s="14" t="s">
        <v>4</v>
      </c>
      <c r="B67" s="15">
        <f>-'Ledger Collected'!C25</f>
        <v>-10505.769999999553</v>
      </c>
      <c r="C67" s="15">
        <f>-'Ledger Collected'!D25</f>
        <v>-48086.859999999404</v>
      </c>
      <c r="D67" s="15">
        <f>-'Ledger Collected'!E25</f>
        <v>-33018.109999999404</v>
      </c>
      <c r="E67" s="15">
        <f>-'Ledger Collected'!F25</f>
        <v>-56009.580000001937</v>
      </c>
      <c r="F67" s="15">
        <f>-'Ledger Collected'!G25</f>
        <v>-12063.679999999702</v>
      </c>
      <c r="G67" s="15">
        <f>-'Ledger Collected'!H25</f>
        <v>-26382.769999999553</v>
      </c>
      <c r="H67" s="15">
        <f>-'Ledger Collected'!I25</f>
        <v>-39891.039999999106</v>
      </c>
      <c r="I67" s="15">
        <f>-'Ledger Collected'!J25</f>
        <v>-168633.56000000238</v>
      </c>
      <c r="J67" s="15">
        <f>-'Ledger Collected'!K25</f>
        <v>-110845.87999999896</v>
      </c>
      <c r="K67" s="15">
        <f>-'Ledger Collected'!L25</f>
        <v>-70592</v>
      </c>
      <c r="L67" s="15">
        <f>-'Ledger Collected'!M25</f>
        <v>-83010.890000000596</v>
      </c>
      <c r="M67" s="15">
        <f>-'Ledger Collected'!N25</f>
        <v>-38908.800000000745</v>
      </c>
    </row>
    <row r="68" spans="1:19" s="8" customFormat="1" ht="12" thickBot="1" x14ac:dyDescent="0.25">
      <c r="A68" s="8" t="s">
        <v>5</v>
      </c>
      <c r="B68" s="16">
        <f t="shared" ref="B68:L68" si="6">SUM(B66:B67)</f>
        <v>26068780.34</v>
      </c>
      <c r="C68" s="16">
        <f t="shared" si="6"/>
        <v>26123540.609999999</v>
      </c>
      <c r="D68" s="16">
        <f t="shared" si="6"/>
        <v>26471015.399999999</v>
      </c>
      <c r="E68" s="16">
        <f t="shared" si="6"/>
        <v>27007553.349999998</v>
      </c>
      <c r="F68" s="16">
        <f t="shared" si="6"/>
        <v>27656948.289999999</v>
      </c>
      <c r="G68" s="16">
        <f t="shared" si="6"/>
        <v>27682000.579999998</v>
      </c>
      <c r="H68" s="16">
        <f t="shared" si="6"/>
        <v>27473818.98</v>
      </c>
      <c r="I68" s="16">
        <f t="shared" si="6"/>
        <v>27951944.069999997</v>
      </c>
      <c r="J68" s="16">
        <f t="shared" si="6"/>
        <v>29636332.330000002</v>
      </c>
      <c r="K68" s="16">
        <f t="shared" si="6"/>
        <v>29448444.170000002</v>
      </c>
      <c r="L68" s="16">
        <f t="shared" si="6"/>
        <v>30191359.139999997</v>
      </c>
      <c r="M68" s="16">
        <f>SUM(M66:M67)</f>
        <v>30734501.030000001</v>
      </c>
      <c r="N68" s="12"/>
      <c r="O68" s="12"/>
      <c r="P68" s="12"/>
      <c r="Q68" s="12"/>
      <c r="R68" s="12"/>
      <c r="S68" s="12"/>
    </row>
    <row r="69" spans="1:19" s="8" customFormat="1" ht="12" thickTop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9" s="8" customFormat="1" ht="11.25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9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18"/>
    </row>
    <row r="72" spans="1:19" x14ac:dyDescent="0.2">
      <c r="B72" s="1"/>
    </row>
    <row r="73" spans="1:19" x14ac:dyDescent="0.2">
      <c r="B73" s="1"/>
    </row>
    <row r="74" spans="1:19" x14ac:dyDescent="0.2">
      <c r="B74" s="1"/>
    </row>
    <row r="75" spans="1:19" x14ac:dyDescent="0.2">
      <c r="B75" s="1"/>
    </row>
    <row r="76" spans="1:19" x14ac:dyDescent="0.2">
      <c r="B76" s="1"/>
    </row>
  </sheetData>
  <phoneticPr fontId="0" type="noConversion"/>
  <pageMargins left="0.37" right="0.33" top="0.3" bottom="0.25" header="0.19" footer="0.24"/>
  <pageSetup scale="61" orientation="landscape" horizontalDpi="4294967295" verticalDpi="4294967295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28"/>
  <sheetViews>
    <sheetView workbookViewId="0">
      <selection activeCell="C12" sqref="C12"/>
    </sheetView>
  </sheetViews>
  <sheetFormatPr defaultRowHeight="12.75" x14ac:dyDescent="0.2"/>
  <cols>
    <col min="1" max="1" width="8.85546875" style="18"/>
    <col min="3" max="13" width="14.140625" bestFit="1" customWidth="1"/>
    <col min="14" max="14" width="14" style="25" bestFit="1" customWidth="1"/>
  </cols>
  <sheetData>
    <row r="5" spans="1:14" x14ac:dyDescent="0.2">
      <c r="C5" s="21" t="s">
        <v>26</v>
      </c>
      <c r="D5" s="21" t="s">
        <v>27</v>
      </c>
      <c r="E5" s="21" t="s">
        <v>28</v>
      </c>
      <c r="F5" s="21" t="s">
        <v>29</v>
      </c>
      <c r="G5" s="21" t="s">
        <v>30</v>
      </c>
      <c r="H5" s="21" t="s">
        <v>31</v>
      </c>
      <c r="I5" s="21" t="s">
        <v>32</v>
      </c>
      <c r="J5" s="21" t="s">
        <v>33</v>
      </c>
      <c r="K5" s="21" t="s">
        <v>34</v>
      </c>
      <c r="L5" s="21" t="s">
        <v>35</v>
      </c>
      <c r="M5" s="21" t="s">
        <v>36</v>
      </c>
      <c r="N5" s="27" t="s">
        <v>25</v>
      </c>
    </row>
    <row r="6" spans="1:14" x14ac:dyDescent="0.2">
      <c r="A6" s="20" t="s">
        <v>3</v>
      </c>
      <c r="N6" s="18"/>
    </row>
    <row r="7" spans="1:14" x14ac:dyDescent="0.2">
      <c r="A7" s="18" t="s">
        <v>19</v>
      </c>
      <c r="C7" s="33">
        <v>303252.46000000002</v>
      </c>
      <c r="D7" s="33">
        <v>290060.36</v>
      </c>
      <c r="E7" s="33">
        <v>276907.48</v>
      </c>
      <c r="F7" s="33">
        <v>264795.24</v>
      </c>
      <c r="G7" s="33">
        <v>252449.94</v>
      </c>
      <c r="H7" s="33">
        <v>242782.38</v>
      </c>
      <c r="I7" s="33">
        <v>236453.08</v>
      </c>
      <c r="J7" s="33">
        <v>229835.68</v>
      </c>
      <c r="K7" s="33">
        <v>230231.64</v>
      </c>
      <c r="L7" s="33">
        <v>230408.19</v>
      </c>
      <c r="M7" s="33">
        <v>230113.37</v>
      </c>
      <c r="N7" s="33">
        <v>229211.54</v>
      </c>
    </row>
    <row r="8" spans="1:14" x14ac:dyDescent="0.2">
      <c r="A8" s="18" t="s">
        <v>20</v>
      </c>
      <c r="C8" s="33">
        <v>56276.97</v>
      </c>
      <c r="D8" s="33">
        <v>121638.61</v>
      </c>
      <c r="E8" s="33">
        <v>64569.61</v>
      </c>
      <c r="F8" s="33">
        <v>65246.82</v>
      </c>
      <c r="G8" s="33">
        <v>65813.33</v>
      </c>
      <c r="H8" s="33">
        <v>58445.8</v>
      </c>
      <c r="I8" s="33">
        <v>153558.69</v>
      </c>
      <c r="J8" s="33">
        <v>59464.6</v>
      </c>
      <c r="K8" s="33">
        <v>62882.080000000002</v>
      </c>
      <c r="L8" s="33">
        <v>65417.5</v>
      </c>
      <c r="M8" s="33">
        <v>59885.08</v>
      </c>
      <c r="N8" s="33">
        <v>126404.28</v>
      </c>
    </row>
    <row r="9" spans="1:14" x14ac:dyDescent="0.2">
      <c r="A9" s="18" t="s">
        <v>21</v>
      </c>
      <c r="C9" s="33">
        <v>116393.87</v>
      </c>
      <c r="D9" s="33">
        <v>174487.36</v>
      </c>
      <c r="E9" s="33">
        <v>112396.14</v>
      </c>
      <c r="F9" s="33">
        <v>88916.32</v>
      </c>
      <c r="G9" s="33">
        <v>71303.78</v>
      </c>
      <c r="H9" s="33">
        <v>58717.2</v>
      </c>
      <c r="I9" s="33">
        <v>172196.33</v>
      </c>
      <c r="J9" s="33">
        <v>284526.09999999998</v>
      </c>
      <c r="K9" s="33">
        <v>149350.82999999999</v>
      </c>
      <c r="L9" s="33">
        <v>164733.76999999999</v>
      </c>
      <c r="M9" s="33">
        <v>41301.379999999997</v>
      </c>
      <c r="N9" s="33">
        <v>103109.53</v>
      </c>
    </row>
    <row r="10" spans="1:14" x14ac:dyDescent="0.2">
      <c r="A10" s="18" t="s">
        <v>22</v>
      </c>
      <c r="C10" s="33">
        <v>25002204.399999999</v>
      </c>
      <c r="D10" s="33">
        <v>24993659.780000001</v>
      </c>
      <c r="E10" s="33">
        <v>25449390.449999999</v>
      </c>
      <c r="F10" s="33">
        <v>26060308.370000001</v>
      </c>
      <c r="G10" s="33">
        <v>26684899.219999999</v>
      </c>
      <c r="H10" s="33">
        <v>26751698.899999999</v>
      </c>
      <c r="I10" s="33">
        <v>26366016.93</v>
      </c>
      <c r="J10" s="33">
        <v>26974453.120000001</v>
      </c>
      <c r="K10" s="33">
        <v>28734991.399999999</v>
      </c>
      <c r="L10" s="33">
        <v>28500837.210000001</v>
      </c>
      <c r="M10" s="33">
        <v>29373514.5</v>
      </c>
      <c r="N10" s="33">
        <v>29712306.949999999</v>
      </c>
    </row>
    <row r="11" spans="1:14" x14ac:dyDescent="0.2">
      <c r="A11" s="18" t="s">
        <v>23</v>
      </c>
      <c r="C11" s="33">
        <v>601158.41</v>
      </c>
      <c r="D11" s="33">
        <v>591781.36</v>
      </c>
      <c r="E11" s="33">
        <v>600769.82999999996</v>
      </c>
      <c r="F11" s="33">
        <v>584296.18000000005</v>
      </c>
      <c r="G11" s="33">
        <v>594545.69999999995</v>
      </c>
      <c r="H11" s="33">
        <v>596739.06999999995</v>
      </c>
      <c r="I11" s="33">
        <v>585484.99</v>
      </c>
      <c r="J11" s="33">
        <v>572298.13</v>
      </c>
      <c r="K11" s="33">
        <v>569722.26</v>
      </c>
      <c r="L11" s="33">
        <v>557639.5</v>
      </c>
      <c r="M11" s="33">
        <v>569555.69999999995</v>
      </c>
      <c r="N11" s="33">
        <v>602377.53</v>
      </c>
    </row>
    <row r="12" spans="1:14" x14ac:dyDescent="0.2">
      <c r="C12" s="22">
        <f t="shared" ref="C12:M12" si="0">SUM(C7:C11)</f>
        <v>26079286.109999999</v>
      </c>
      <c r="D12" s="22">
        <f t="shared" si="0"/>
        <v>26171627.469999999</v>
      </c>
      <c r="E12" s="22">
        <f t="shared" si="0"/>
        <v>26504033.509999998</v>
      </c>
      <c r="F12" s="22">
        <f t="shared" si="0"/>
        <v>27063562.93</v>
      </c>
      <c r="G12" s="22">
        <f t="shared" si="0"/>
        <v>27669011.969999999</v>
      </c>
      <c r="H12" s="22">
        <f t="shared" si="0"/>
        <v>27708383.349999998</v>
      </c>
      <c r="I12" s="22">
        <f t="shared" si="0"/>
        <v>27513710.02</v>
      </c>
      <c r="J12" s="22">
        <f t="shared" si="0"/>
        <v>28120577.629999999</v>
      </c>
      <c r="K12" s="22">
        <f t="shared" si="0"/>
        <v>29747178.210000001</v>
      </c>
      <c r="L12" s="22">
        <f t="shared" si="0"/>
        <v>29519036.170000002</v>
      </c>
      <c r="M12" s="22">
        <f t="shared" si="0"/>
        <v>30274370.029999997</v>
      </c>
      <c r="N12" s="33">
        <f t="shared" ref="N12" si="1">SUM(N7:N11)</f>
        <v>30773409.830000002</v>
      </c>
    </row>
    <row r="13" spans="1:14" x14ac:dyDescent="0.2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3"/>
    </row>
    <row r="14" spans="1:14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33"/>
    </row>
    <row r="15" spans="1:14" x14ac:dyDescent="0.2">
      <c r="A15" s="20" t="s">
        <v>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</row>
    <row r="16" spans="1:14" x14ac:dyDescent="0.2">
      <c r="A16" s="18" t="s">
        <v>19</v>
      </c>
      <c r="C16" s="33">
        <f t="shared" ref="C16:M16" si="2">C7</f>
        <v>303252.46000000002</v>
      </c>
      <c r="D16" s="33">
        <f t="shared" si="2"/>
        <v>290060.36</v>
      </c>
      <c r="E16" s="33">
        <f t="shared" si="2"/>
        <v>276907.48</v>
      </c>
      <c r="F16" s="33">
        <f t="shared" si="2"/>
        <v>264795.24</v>
      </c>
      <c r="G16" s="33">
        <f t="shared" si="2"/>
        <v>252449.94</v>
      </c>
      <c r="H16" s="33">
        <f t="shared" si="2"/>
        <v>242782.38</v>
      </c>
      <c r="I16" s="33">
        <f t="shared" si="2"/>
        <v>236453.08</v>
      </c>
      <c r="J16" s="33">
        <f t="shared" si="2"/>
        <v>229835.68</v>
      </c>
      <c r="K16" s="33">
        <f t="shared" si="2"/>
        <v>230231.64</v>
      </c>
      <c r="L16" s="33">
        <f t="shared" si="2"/>
        <v>230408.19</v>
      </c>
      <c r="M16" s="33">
        <f t="shared" si="2"/>
        <v>230113.37</v>
      </c>
      <c r="N16" s="33">
        <f>N7</f>
        <v>229211.54</v>
      </c>
    </row>
    <row r="17" spans="1:14" x14ac:dyDescent="0.2">
      <c r="A17" s="18" t="s">
        <v>20</v>
      </c>
      <c r="C17" s="33">
        <f t="shared" ref="C17:M17" si="3">C8</f>
        <v>56276.97</v>
      </c>
      <c r="D17" s="33">
        <f t="shared" si="3"/>
        <v>121638.61</v>
      </c>
      <c r="E17" s="33">
        <f t="shared" si="3"/>
        <v>64569.61</v>
      </c>
      <c r="F17" s="33">
        <f t="shared" si="3"/>
        <v>65246.82</v>
      </c>
      <c r="G17" s="33">
        <f t="shared" si="3"/>
        <v>65813.33</v>
      </c>
      <c r="H17" s="33">
        <f t="shared" si="3"/>
        <v>58445.8</v>
      </c>
      <c r="I17" s="33">
        <f t="shared" si="3"/>
        <v>153558.69</v>
      </c>
      <c r="J17" s="33">
        <f t="shared" si="3"/>
        <v>59464.6</v>
      </c>
      <c r="K17" s="33">
        <f t="shared" si="3"/>
        <v>62882.080000000002</v>
      </c>
      <c r="L17" s="33">
        <f t="shared" si="3"/>
        <v>65417.5</v>
      </c>
      <c r="M17" s="33">
        <f t="shared" si="3"/>
        <v>59885.08</v>
      </c>
      <c r="N17" s="33">
        <f>N8</f>
        <v>126404.28</v>
      </c>
    </row>
    <row r="18" spans="1:14" x14ac:dyDescent="0.2">
      <c r="A18" s="18" t="s">
        <v>21</v>
      </c>
      <c r="C18" s="33">
        <f t="shared" ref="C18:M18" si="4">C9</f>
        <v>116393.87</v>
      </c>
      <c r="D18" s="33">
        <f t="shared" si="4"/>
        <v>174487.36</v>
      </c>
      <c r="E18" s="33">
        <f t="shared" si="4"/>
        <v>112396.14</v>
      </c>
      <c r="F18" s="33">
        <f t="shared" si="4"/>
        <v>88916.32</v>
      </c>
      <c r="G18" s="33">
        <f t="shared" si="4"/>
        <v>71303.78</v>
      </c>
      <c r="H18" s="33">
        <f t="shared" si="4"/>
        <v>58717.2</v>
      </c>
      <c r="I18" s="33">
        <f t="shared" si="4"/>
        <v>172196.33</v>
      </c>
      <c r="J18" s="33">
        <f t="shared" si="4"/>
        <v>284526.09999999998</v>
      </c>
      <c r="K18" s="33">
        <f t="shared" si="4"/>
        <v>149350.82999999999</v>
      </c>
      <c r="L18" s="33">
        <f t="shared" si="4"/>
        <v>164733.76999999999</v>
      </c>
      <c r="M18" s="33">
        <f t="shared" si="4"/>
        <v>41301.379999999997</v>
      </c>
      <c r="N18" s="33">
        <f>N9</f>
        <v>103109.53</v>
      </c>
    </row>
    <row r="19" spans="1:14" x14ac:dyDescent="0.2">
      <c r="A19" s="18" t="s">
        <v>22</v>
      </c>
      <c r="C19" s="33">
        <v>24991698.629999999</v>
      </c>
      <c r="D19" s="33">
        <v>24945572.920000002</v>
      </c>
      <c r="E19" s="33">
        <v>25416372.34</v>
      </c>
      <c r="F19" s="33">
        <v>26004298.789999999</v>
      </c>
      <c r="G19" s="33">
        <v>26672975.629999999</v>
      </c>
      <c r="H19" s="33">
        <v>26725316.129999999</v>
      </c>
      <c r="I19" s="33">
        <v>26326125.890000001</v>
      </c>
      <c r="J19" s="33">
        <v>26805819.559999999</v>
      </c>
      <c r="K19" s="33">
        <v>28624145.52</v>
      </c>
      <c r="L19" s="33">
        <v>28430245.210000001</v>
      </c>
      <c r="M19" s="33">
        <v>29290503.609999999</v>
      </c>
      <c r="N19" s="33">
        <v>29673398.149999999</v>
      </c>
    </row>
    <row r="20" spans="1:14" x14ac:dyDescent="0.2">
      <c r="A20" s="18" t="s">
        <v>23</v>
      </c>
      <c r="C20" s="33">
        <f t="shared" ref="C20:M20" si="5">C11</f>
        <v>601158.41</v>
      </c>
      <c r="D20" s="33">
        <f t="shared" si="5"/>
        <v>591781.36</v>
      </c>
      <c r="E20" s="33">
        <f t="shared" si="5"/>
        <v>600769.82999999996</v>
      </c>
      <c r="F20" s="33">
        <f t="shared" si="5"/>
        <v>584296.18000000005</v>
      </c>
      <c r="G20" s="33">
        <v>594405.61</v>
      </c>
      <c r="H20" s="33">
        <f t="shared" si="5"/>
        <v>596739.06999999995</v>
      </c>
      <c r="I20" s="33">
        <f t="shared" si="5"/>
        <v>585484.99</v>
      </c>
      <c r="J20" s="33">
        <f t="shared" si="5"/>
        <v>572298.13</v>
      </c>
      <c r="K20" s="33">
        <f t="shared" si="5"/>
        <v>569722.26</v>
      </c>
      <c r="L20" s="33">
        <f t="shared" si="5"/>
        <v>557639.5</v>
      </c>
      <c r="M20" s="33">
        <f t="shared" si="5"/>
        <v>569555.69999999995</v>
      </c>
      <c r="N20" s="33">
        <f>N11</f>
        <v>602377.53</v>
      </c>
    </row>
    <row r="21" spans="1:14" x14ac:dyDescent="0.2">
      <c r="C21" s="33">
        <f t="shared" ref="C21" si="6">SUM(C16:C20)</f>
        <v>26068780.34</v>
      </c>
      <c r="D21" s="33">
        <f t="shared" ref="D21" si="7">SUM(D16:D20)</f>
        <v>26123540.609999999</v>
      </c>
      <c r="E21" s="33">
        <f t="shared" ref="E21" si="8">SUM(E16:E20)</f>
        <v>26471015.399999999</v>
      </c>
      <c r="F21" s="33">
        <f t="shared" ref="F21" si="9">SUM(F16:F20)</f>
        <v>27007553.349999998</v>
      </c>
      <c r="G21" s="33">
        <f t="shared" ref="G21" si="10">SUM(G16:G20)</f>
        <v>27656948.289999999</v>
      </c>
      <c r="H21" s="33">
        <f t="shared" ref="H21" si="11">SUM(H16:H20)</f>
        <v>27682000.579999998</v>
      </c>
      <c r="I21" s="33">
        <f t="shared" ref="I21" si="12">SUM(I16:I20)</f>
        <v>27473818.98</v>
      </c>
      <c r="J21" s="33">
        <f t="shared" ref="J21" si="13">SUM(J16:J20)</f>
        <v>27951944.069999997</v>
      </c>
      <c r="K21" s="33">
        <f t="shared" ref="K21" si="14">SUM(K16:K20)</f>
        <v>29636332.330000002</v>
      </c>
      <c r="L21" s="33">
        <f t="shared" ref="L21" si="15">SUM(L16:L20)</f>
        <v>29448444.170000002</v>
      </c>
      <c r="M21" s="33">
        <f t="shared" ref="M21:N21" si="16">SUM(M16:M20)</f>
        <v>30191359.139999997</v>
      </c>
      <c r="N21" s="33">
        <f t="shared" si="16"/>
        <v>30734501.030000001</v>
      </c>
    </row>
    <row r="22" spans="1:14" x14ac:dyDescent="0.2"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x14ac:dyDescent="0.2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x14ac:dyDescent="0.2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2">
      <c r="A25" s="19" t="s">
        <v>24</v>
      </c>
      <c r="C25" s="33">
        <f t="shared" ref="C25:M25" si="17">C12-C21</f>
        <v>10505.769999999553</v>
      </c>
      <c r="D25" s="33">
        <f t="shared" si="17"/>
        <v>48086.859999999404</v>
      </c>
      <c r="E25" s="33">
        <f t="shared" si="17"/>
        <v>33018.109999999404</v>
      </c>
      <c r="F25" s="33">
        <f t="shared" si="17"/>
        <v>56009.580000001937</v>
      </c>
      <c r="G25" s="33">
        <f t="shared" si="17"/>
        <v>12063.679999999702</v>
      </c>
      <c r="H25" s="33">
        <f t="shared" si="17"/>
        <v>26382.769999999553</v>
      </c>
      <c r="I25" s="33">
        <f t="shared" si="17"/>
        <v>39891.039999999106</v>
      </c>
      <c r="J25" s="33">
        <f t="shared" si="17"/>
        <v>168633.56000000238</v>
      </c>
      <c r="K25" s="33">
        <f t="shared" si="17"/>
        <v>110845.87999999896</v>
      </c>
      <c r="L25" s="33">
        <f t="shared" si="17"/>
        <v>70592</v>
      </c>
      <c r="M25" s="33">
        <f t="shared" si="17"/>
        <v>83010.890000000596</v>
      </c>
      <c r="N25" s="33">
        <f t="shared" ref="N25" si="18">N12-N21</f>
        <v>38908.800000000745</v>
      </c>
    </row>
    <row r="26" spans="1:14" x14ac:dyDescent="0.2"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18"/>
    </row>
    <row r="27" spans="1:14" x14ac:dyDescent="0.2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4" x14ac:dyDescent="0.2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Ledger Collected</vt:lpstr>
      <vt:lpstr>summary!Print_Area</vt:lpstr>
      <vt:lpstr>summary!Print_Titles</vt:lpstr>
    </vt:vector>
  </TitlesOfParts>
  <Company>Region 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Nelson</dc:creator>
  <cp:lastModifiedBy>Kerry Wright</cp:lastModifiedBy>
  <cp:lastPrinted>2017-04-21T13:39:33Z</cp:lastPrinted>
  <dcterms:created xsi:type="dcterms:W3CDTF">2005-03-07T18:28:39Z</dcterms:created>
  <dcterms:modified xsi:type="dcterms:W3CDTF">2025-04-29T20:22:12Z</dcterms:modified>
</cp:coreProperties>
</file>